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716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<sst xmlns="http://schemas.openxmlformats.org/spreadsheetml/2006/main" count="47" uniqueCount="40">
  <si>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</si>
  <si>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</si>
  <si>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</si>
  <si>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</si>
  <si>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</si>
  <si>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</si>
  <si>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</si>
  <si>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</si>
  <si>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</si>
  <si>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</si>
  <si>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</si>
  <si>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</si>
  <si>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</si>
  <si>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</si>
  <si>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</si>
  <si>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</si>
  <si>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</si>
  <si>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</si>
  <si>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</si>
  <si>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</si>
  <si>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</si>
  <si>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</si>
  <si>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</si>
  <si>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</si>
  <si>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</si>
  <si>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</si>
  <si>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</si>
  <si>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</si>
  <si>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</si>
  <si>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</si>
  <si>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</si>
  <si>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</si>
  <si>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</si>
  <si>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>Streetlight Sinking Fund</t>
  </si>
  <si>
    <t>Playing Field Equipment Sinking Fund</t>
  </si>
  <si>
    <t>General Reserves</t>
  </si>
  <si>
    <t>Following an inspection/audit of the streetlights and carrying out projections on future liabilities HAPC will be increasing the LSF to a level to cover its future costs for replacement/repair of the stock.</t>
  </si>
  <si>
    <t>VAT reclaim in 21-22 was £1539.00 and in the current year £724. Interest in 21-22 was £20.38 and in the current year £385.38.</t>
  </si>
  <si>
    <t>In 21-22 there was a large expenditure on streetlight replacements and UK Power dis and re-connection charges (cost £4904.00).</t>
  </si>
  <si>
    <t>For upgrade and maintenance of aging play equipment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</si>
</sst>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4" fontId="0" fillId="38" borderId="0" xfId="0" applyNumberFormat="1" applyFill="1" applyAlignment="1">
      <alignment/>
    </xf>
    <xf numFmtId="4" fontId="0" fillId="38" borderId="0" xfId="0" applyNumberFormat="1" applyFill="1" applyAlignment="1">
      <alignment horizontal="right"/>
    </xf>
    <xf numFmtId="43" fontId="47" fillId="0" borderId="13" xfId="42" applyFont="1" applyBorder="1" applyAlignment="1">
      <alignment/>
    </xf>
    <xf numFmtId="43" fontId="47" fillId="0" borderId="12" xfId="42" applyFont="1" applyBorder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3">
      <selection activeCell="D17" sqref="D17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7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9"/>
    </row>
    <row r="2" spans="1:13" ht="15">
      <c r="A2" s="29" t="s">
        <v>17</v>
      </c>
      <c r="B2" s="24"/>
      <c r="C2" s="36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5"/>
      <c r="L3" s="9"/>
    </row>
    <row r="4" ht="13.5">
      <c r="A4" s="1" t="s">
        <v>29</v>
      </c>
    </row>
    <row r="5" spans="1:13" ht="99" customHeight="1">
      <c r="A5" s="53" t="s">
        <v>30</v>
      </c>
      <c r="B5" s="54"/>
      <c r="C5" s="54"/>
      <c r="D5" s="54"/>
      <c r="E5" s="54"/>
      <c r="F5" s="54"/>
      <c r="G5" s="54"/>
      <c r="H5" s="54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7" t="s">
        <v>31</v>
      </c>
      <c r="E8" s="27"/>
      <c r="F8" s="37" t="s">
        <v>32</v>
      </c>
      <c r="G8" s="37" t="s">
        <v>0</v>
      </c>
      <c r="H8" s="37" t="s">
        <v>0</v>
      </c>
      <c r="I8" s="37"/>
      <c r="J8" s="37"/>
      <c r="K8" s="37"/>
      <c r="L8" s="38" t="s">
        <v>15</v>
      </c>
      <c r="M8" s="10" t="s">
        <v>10</v>
      </c>
      <c r="N8" s="39" t="s">
        <v>27</v>
      </c>
    </row>
    <row r="9" spans="4:14" ht="13.5">
      <c r="D9" s="37" t="s">
        <v>1</v>
      </c>
      <c r="E9" s="27"/>
      <c r="F9" s="37" t="s">
        <v>1</v>
      </c>
      <c r="G9" s="37" t="s">
        <v>1</v>
      </c>
      <c r="H9" s="37" t="s">
        <v>14</v>
      </c>
      <c r="I9" s="37"/>
      <c r="J9" s="37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9" t="s">
        <v>2</v>
      </c>
      <c r="B11" s="49"/>
      <c r="C11" s="49"/>
      <c r="D11" s="8">
        <v>53986</v>
      </c>
      <c r="F11" s="8">
        <v>54302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does not agree, query this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50" t="s">
        <v>20</v>
      </c>
      <c r="B13" s="51"/>
      <c r="C13" s="52"/>
      <c r="D13" s="8">
        <v>24500</v>
      </c>
      <c r="F13" s="8">
        <v>26000</v>
      </c>
      <c r="G13" s="5">
        <f>F13-D13</f>
        <v>1500</v>
      </c>
      <c r="H13" s="6">
        <f>IF((D13&gt;F13),(D13-F13)/D13,IF(D13&lt;F13,-(D13-F13)/D13,IF(D13=F13,0)))</f>
        <v>0.061224489795918366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6" t="s">
        <v>3</v>
      </c>
      <c r="B15" s="46"/>
      <c r="C15" s="46"/>
      <c r="D15" s="8">
        <v>1539</v>
      </c>
      <c r="F15" s="8">
        <v>1199</v>
      </c>
      <c r="G15" s="5">
        <f>F15-D15</f>
        <v>-340</v>
      </c>
      <c r="H15" s="6">
        <f>IF((D15&gt;F15),(D15-F15)/D15,IF(D15&lt;F15,-(D15-F15)/D15,IF(D15=F15,0)))</f>
        <v>0.22092267706302793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">
        <v>37</v>
      </c>
      <c r="N15" s="13"/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6" t="s">
        <v>4</v>
      </c>
      <c r="B17" s="46"/>
      <c r="C17" s="46"/>
      <c r="D17" s="8">
        <v>5942</v>
      </c>
      <c r="F17" s="8">
        <v>6233</v>
      </c>
      <c r="G17" s="5">
        <f>F17-D17</f>
        <v>291</v>
      </c>
      <c r="H17" s="6">
        <f>IF((D17&gt;F17),(D17-F17)/D17,IF(D17&lt;F17,-(D17-F17)/D17,IF(D17=F17,0)))</f>
        <v>0.04897340962638842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6" t="s">
        <v>7</v>
      </c>
      <c r="B19" s="46"/>
      <c r="C19" s="46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6" t="s">
        <v>21</v>
      </c>
      <c r="B21" s="46"/>
      <c r="C21" s="46"/>
      <c r="D21" s="8">
        <v>19780</v>
      </c>
      <c r="F21" s="8">
        <v>14529</v>
      </c>
      <c r="G21" s="5">
        <f>F21-D21</f>
        <v>-5251</v>
      </c>
      <c r="H21" s="6">
        <f>IF((D21&gt;F21),(D21-F21)/D21,IF(D21&lt;F21,-(D21-F21)/D21,IF(D21=F21,0)))</f>
        <v>0.2654701718907988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">
        <v>38</v>
      </c>
      <c r="N21" s="13"/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54303</v>
      </c>
      <c r="F23" s="2">
        <f>F11+F13+F15-F17-F19-F21</f>
        <v>60739</v>
      </c>
      <c r="G23" s="5"/>
      <c r="H23" s="6"/>
      <c r="K23" s="4"/>
      <c r="L23" s="4"/>
      <c r="M23" s="14" t="s">
        <v>12</v>
      </c>
      <c r="N23" s="23"/>
    </row>
    <row r="24" spans="1:14" s="17" customFormat="1" ht="54.75">
      <c r="A24" s="16"/>
      <c r="D24" s="18"/>
      <c r="E24" s="3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6" t="s">
        <v>9</v>
      </c>
      <c r="B26" s="46"/>
      <c r="C26" s="46"/>
      <c r="D26" s="8">
        <v>54302</v>
      </c>
      <c r="F26" s="8">
        <v>60739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6" t="s">
        <v>8</v>
      </c>
      <c r="B28" s="46"/>
      <c r="C28" s="46"/>
      <c r="D28" s="8">
        <v>135829</v>
      </c>
      <c r="F28" s="8">
        <v>135656</v>
      </c>
      <c r="G28" s="5">
        <f>F28-D28</f>
        <v>-173</v>
      </c>
      <c r="H28" s="6">
        <f>IF((D28&gt;F28),(D28-F28)/D28,IF(D28&lt;F28,-(D28-F28)/D28,IF(D28=F28,0)))</f>
        <v>0.0012736602640084224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6" t="s">
        <v>6</v>
      </c>
      <c r="B30" s="46"/>
      <c r="C30" s="46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G8" sqref="G8"/>
    </sheetView>
  </sheetViews>
  <sheetFormatPr defaultColWidth="9.140625" defaultRowHeight="15"/>
  <cols>
    <col min="2" max="2" width="30.8515625" style="0" bestFit="1" customWidth="1"/>
    <col min="5" max="5" width="10.28125" style="0" bestFit="1" customWidth="1"/>
    <col min="6" max="6" width="10.421875" style="0" bestFit="1" customWidth="1"/>
  </cols>
  <sheetData>
    <row r="1" ht="15.75" customHeight="1">
      <c r="A1" s="32" t="s">
        <v>22</v>
      </c>
    </row>
    <row r="2" ht="15.75" customHeight="1">
      <c r="A2" s="40" t="s">
        <v>28</v>
      </c>
    </row>
    <row r="3" ht="14.25">
      <c r="A3" t="s">
        <v>23</v>
      </c>
    </row>
    <row r="4" spans="4:5" ht="14.25">
      <c r="D4" s="41">
        <v>44621</v>
      </c>
      <c r="E4" s="41">
        <v>44986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7" ht="14.25">
      <c r="B7" s="34" t="s">
        <v>33</v>
      </c>
      <c r="D7" s="42">
        <v>42075.79</v>
      </c>
      <c r="E7" s="55">
        <v>54000</v>
      </c>
      <c r="G7" t="s">
        <v>36</v>
      </c>
    </row>
    <row r="8" spans="2:7" ht="15" customHeight="1">
      <c r="B8" s="34" t="s">
        <v>34</v>
      </c>
      <c r="D8" s="43">
        <v>3000</v>
      </c>
      <c r="E8" s="55">
        <v>5000</v>
      </c>
      <c r="G8" t="s">
        <v>39</v>
      </c>
    </row>
    <row r="9" spans="2:5" ht="14.25">
      <c r="B9" s="34" t="s">
        <v>35</v>
      </c>
      <c r="D9" s="42">
        <v>15663.21</v>
      </c>
      <c r="E9" s="55">
        <v>1739</v>
      </c>
    </row>
    <row r="10" ht="14.25">
      <c r="E10" s="45">
        <f>SUM(D7:D9)</f>
        <v>60739</v>
      </c>
    </row>
    <row r="12" spans="1:4" ht="14.25">
      <c r="A12" s="31" t="s">
        <v>25</v>
      </c>
      <c r="D12" s="34"/>
    </row>
    <row r="13" ht="14.25">
      <c r="E13" s="33"/>
    </row>
    <row r="14" spans="1:6" ht="15" thickBot="1">
      <c r="A14" s="31" t="s">
        <v>26</v>
      </c>
      <c r="F14" s="44">
        <f>E10+E13</f>
        <v>60739</v>
      </c>
    </row>
    <row r="15" ht="15" thickTop="1"/>
  </sheetData>
  <sheetProtection/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Hemingford Abbots</cp:lastModifiedBy>
  <cp:lastPrinted>2023-05-04T14:00:25Z</cp:lastPrinted>
  <dcterms:created xsi:type="dcterms:W3CDTF">2012-07-11T10:01:28Z</dcterms:created>
  <dcterms:modified xsi:type="dcterms:W3CDTF">2023-05-30T06:45:42Z</dcterms:modified>
  <cp:category/>
  <cp:version/>
  <cp:contentType/>
  <cp:contentStatus/>
</cp:coreProperties>
</file>